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8445" activeTab="0"/>
  </bookViews>
  <sheets>
    <sheet name="Richness" sheetId="1" r:id="rId1"/>
    <sheet name="Total #" sheetId="2" r:id="rId2"/>
    <sheet name="# richness ratio" sheetId="3" r:id="rId3"/>
    <sheet name="# per order" sheetId="4" r:id="rId4"/>
    <sheet name="EPT ratio" sheetId="5" r:id="rId5"/>
    <sheet name="Data" sheetId="6" r:id="rId6"/>
  </sheets>
  <definedNames/>
  <calcPr fullCalcOnLoad="1"/>
</workbook>
</file>

<file path=xl/sharedStrings.xml><?xml version="1.0" encoding="utf-8"?>
<sst xmlns="http://schemas.openxmlformats.org/spreadsheetml/2006/main" count="105" uniqueCount="62">
  <si>
    <t xml:space="preserve">TOTAL INDIVIDUALS </t>
  </si>
  <si>
    <t>TOTAL TAXA PRESENT</t>
  </si>
  <si>
    <t>Site</t>
  </si>
  <si>
    <t>Sample ID</t>
  </si>
  <si>
    <t>Habitat type</t>
  </si>
  <si>
    <t>Substrate</t>
  </si>
  <si>
    <t>Depth</t>
  </si>
  <si>
    <t>Velocity</t>
  </si>
  <si>
    <t>Temperature</t>
  </si>
  <si>
    <t>Ephemeroptera</t>
  </si>
  <si>
    <t>Plecoptera</t>
  </si>
  <si>
    <t>Trichoptera</t>
  </si>
  <si>
    <t>Odonata</t>
  </si>
  <si>
    <t xml:space="preserve">Coleoptera </t>
  </si>
  <si>
    <t>Diptera</t>
  </si>
  <si>
    <t>Diptera Pupae</t>
  </si>
  <si>
    <t>Annelida</t>
  </si>
  <si>
    <t>Lepidoptera</t>
  </si>
  <si>
    <t>Megaloptera</t>
  </si>
  <si>
    <t>Total Individuals</t>
  </si>
  <si>
    <t>Richness (total taxa)</t>
  </si>
  <si>
    <t>Total Ind:Richness</t>
  </si>
  <si>
    <t>REACH TOTALS</t>
  </si>
  <si>
    <t>ML-01-1</t>
  </si>
  <si>
    <t>ML-01-2</t>
  </si>
  <si>
    <t>ML-01-3</t>
  </si>
  <si>
    <t>ML-02-1</t>
  </si>
  <si>
    <t>ML-02-2</t>
  </si>
  <si>
    <t>ML-02-3</t>
  </si>
  <si>
    <t>ML-03-1</t>
  </si>
  <si>
    <t>ML-03-2</t>
  </si>
  <si>
    <t>ML-03-3</t>
  </si>
  <si>
    <t>ML-04-1</t>
  </si>
  <si>
    <t>ML-04-2</t>
  </si>
  <si>
    <t>ML-04-3</t>
  </si>
  <si>
    <t>EM-01-1</t>
  </si>
  <si>
    <t>EM-01-2</t>
  </si>
  <si>
    <t>EM-01-3</t>
  </si>
  <si>
    <t>EM-02-1</t>
  </si>
  <si>
    <t>EM-02-2</t>
  </si>
  <si>
    <t>EM-02-3</t>
  </si>
  <si>
    <t>EM-03-1</t>
  </si>
  <si>
    <t>EM-03-2</t>
  </si>
  <si>
    <t>EM-03-3</t>
  </si>
  <si>
    <t>ML-01</t>
  </si>
  <si>
    <t>ML-02</t>
  </si>
  <si>
    <t>ML-03</t>
  </si>
  <si>
    <t>ML-04</t>
  </si>
  <si>
    <t>EM-02</t>
  </si>
  <si>
    <t>EM-01</t>
  </si>
  <si>
    <t>EM-03</t>
  </si>
  <si>
    <t>Riffle</t>
  </si>
  <si>
    <t>Cobble</t>
  </si>
  <si>
    <t>Cobbble</t>
  </si>
  <si>
    <t>Run</t>
  </si>
  <si>
    <t>Sand</t>
  </si>
  <si>
    <t xml:space="preserve">Riffle </t>
  </si>
  <si>
    <t>Cobble/Macrophytes</t>
  </si>
  <si>
    <t>Pool</t>
  </si>
  <si>
    <t>Hemiptera</t>
  </si>
  <si>
    <t>Gravel</t>
  </si>
  <si>
    <t>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</si>
</sst>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2" fontId="3" fillId="0" borderId="0" xfId="0" applyNumberFormat="1" applyFont="1" applyAlignment="1">
      <alignment textRotation="90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 Creek/Emigrant Creek Macroinvertebrate Richness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Data!$AD$2</c:f>
              <c:strCache>
                <c:ptCount val="1"/>
                <c:pt idx="0">
                  <c:v>Richness (total taxa)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Data!$B$26:$B$32</c:f>
              <c:strCache>
                <c:ptCount val="7"/>
                <c:pt idx="0">
                  <c:v>ML-01</c:v>
                </c:pt>
                <c:pt idx="1">
                  <c:v>ML-02</c:v>
                </c:pt>
                <c:pt idx="2">
                  <c:v>ML-03</c:v>
                </c:pt>
                <c:pt idx="3">
                  <c:v>ML-04</c:v>
                </c:pt>
                <c:pt idx="4">
                  <c:v>EM-01</c:v>
                </c:pt>
                <c:pt idx="5">
                  <c:v>EM-02</c:v>
                </c:pt>
                <c:pt idx="6">
                  <c:v>EM-03</c:v>
                </c:pt>
              </c:strCache>
            </c:strRef>
          </c:cat>
          <c:val>
            <c:numRef>
              <c:f>Data!$AD$26:$AD$32</c:f>
              <c:numCache>
                <c:ptCount val="7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</c:ser>
        <c:axId val="48814489"/>
        <c:axId val="36677218"/>
      </c:barChart>
      <c:cat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7218"/>
        <c:crosses val="autoZero"/>
        <c:auto val="1"/>
        <c:lblOffset val="100"/>
        <c:noMultiLvlLbl val="0"/>
      </c:catAx>
      <c:valAx>
        <c:axId val="3667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Taxa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 Creek/Emigrant Creek Macroinvertebrate Numbers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Data!$S$2</c:f>
              <c:strCache>
                <c:ptCount val="1"/>
                <c:pt idx="0">
                  <c:v>Total 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Data!$B$26:$B$32</c:f>
              <c:strCache>
                <c:ptCount val="7"/>
                <c:pt idx="0">
                  <c:v>ML-01</c:v>
                </c:pt>
                <c:pt idx="1">
                  <c:v>ML-02</c:v>
                </c:pt>
                <c:pt idx="2">
                  <c:v>ML-03</c:v>
                </c:pt>
                <c:pt idx="3">
                  <c:v>ML-04</c:v>
                </c:pt>
                <c:pt idx="4">
                  <c:v>EM-01</c:v>
                </c:pt>
                <c:pt idx="5">
                  <c:v>EM-02</c:v>
                </c:pt>
                <c:pt idx="6">
                  <c:v>EM-03</c:v>
                </c:pt>
              </c:strCache>
            </c:strRef>
          </c:cat>
          <c:val>
            <c:numRef>
              <c:f>Data!$S$26:$S$32</c:f>
              <c:numCache>
                <c:ptCount val="7"/>
                <c:pt idx="0">
                  <c:v>244</c:v>
                </c:pt>
                <c:pt idx="1">
                  <c:v>162</c:v>
                </c:pt>
                <c:pt idx="2">
                  <c:v>70</c:v>
                </c:pt>
                <c:pt idx="3">
                  <c:v>78</c:v>
                </c:pt>
                <c:pt idx="4">
                  <c:v>95</c:v>
                </c:pt>
                <c:pt idx="5">
                  <c:v>111</c:v>
                </c:pt>
                <c:pt idx="6">
                  <c:v>146</c:v>
                </c:pt>
              </c:numCache>
            </c:numRef>
          </c:val>
        </c:ser>
        <c:axId val="61659507"/>
        <c:axId val="18064652"/>
      </c:barChart>
      <c:catAx>
        <c:axId val="6165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Individuals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5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 Creek/Emigrant Creek Individuals:Taxa Richness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Data!$AE$2</c:f>
              <c:strCache>
                <c:ptCount val="1"/>
                <c:pt idx="0">
                  <c:v>Total Ind:Richness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Data!$B$26:$B$32</c:f>
              <c:strCache>
                <c:ptCount val="7"/>
                <c:pt idx="0">
                  <c:v>ML-01</c:v>
                </c:pt>
                <c:pt idx="1">
                  <c:v>ML-02</c:v>
                </c:pt>
                <c:pt idx="2">
                  <c:v>ML-03</c:v>
                </c:pt>
                <c:pt idx="3">
                  <c:v>ML-04</c:v>
                </c:pt>
                <c:pt idx="4">
                  <c:v>EM-01</c:v>
                </c:pt>
                <c:pt idx="5">
                  <c:v>EM-02</c:v>
                </c:pt>
                <c:pt idx="6">
                  <c:v>EM-03</c:v>
                </c:pt>
              </c:strCache>
            </c:strRef>
          </c:cat>
          <c:val>
            <c:numRef>
              <c:f>Data!$AE$26:$AE$32</c:f>
              <c:numCache>
                <c:ptCount val="7"/>
                <c:pt idx="0">
                  <c:v>24.4</c:v>
                </c:pt>
                <c:pt idx="1">
                  <c:v>13.5</c:v>
                </c:pt>
                <c:pt idx="2">
                  <c:v>7</c:v>
                </c:pt>
                <c:pt idx="3">
                  <c:v>7.8</c:v>
                </c:pt>
                <c:pt idx="4">
                  <c:v>15.833333333333334</c:v>
                </c:pt>
                <c:pt idx="5">
                  <c:v>11.1</c:v>
                </c:pt>
                <c:pt idx="6">
                  <c:v>9.733333333333333</c:v>
                </c:pt>
              </c:numCache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Individuals:Taxa Richenss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6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 Creek/Emigrant Creek Total Individuals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25"/>
          <c:w val="0.829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ML-01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(Data!$H$26:$J$26,Data!$M$26)</c:f>
              <c:numCache>
                <c:ptCount val="4"/>
                <c:pt idx="0">
                  <c:v>126</c:v>
                </c:pt>
                <c:pt idx="1">
                  <c:v>3</c:v>
                </c:pt>
                <c:pt idx="2">
                  <c:v>2</c:v>
                </c:pt>
                <c:pt idx="3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ML-02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(Data!$H$27:$J$27,Data!$M$27)</c:f>
              <c:numCache>
                <c:ptCount val="4"/>
                <c:pt idx="0">
                  <c:v>114</c:v>
                </c:pt>
                <c:pt idx="1">
                  <c:v>2</c:v>
                </c:pt>
                <c:pt idx="2">
                  <c:v>19</c:v>
                </c:pt>
                <c:pt idx="3">
                  <c:v>27</c:v>
                </c:pt>
              </c:numCache>
            </c:numRef>
          </c:val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ML-03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(Data!$H$28:$J$28,Data!$M$28)</c:f>
              <c:numCache>
                <c:ptCount val="4"/>
                <c:pt idx="0">
                  <c:v>39</c:v>
                </c:pt>
                <c:pt idx="1">
                  <c:v>3</c:v>
                </c:pt>
                <c:pt idx="2">
                  <c:v>13</c:v>
                </c:pt>
                <c:pt idx="3">
                  <c:v>11</c:v>
                </c:pt>
              </c:numCache>
            </c:numRef>
          </c:val>
        </c:ser>
        <c:ser>
          <c:idx val="3"/>
          <c:order val="3"/>
          <c:tx>
            <c:strRef>
              <c:f>Data!$B$29</c:f>
              <c:strCache>
                <c:ptCount val="1"/>
                <c:pt idx="0">
                  <c:v>ML-04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(Data!$H$29:$J$29,Data!$M$29)</c:f>
              <c:numCache>
                <c:ptCount val="4"/>
                <c:pt idx="0">
                  <c:v>61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tx>
            <c:strRef>
              <c:f>Data!$B$30</c:f>
              <c:strCache>
                <c:ptCount val="1"/>
                <c:pt idx="0">
                  <c:v>EM-01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(Data!$H$30:$J$30,Data!$M$30)</c:f>
              <c:numCache>
                <c:ptCount val="4"/>
                <c:pt idx="0">
                  <c:v>25</c:v>
                </c:pt>
                <c:pt idx="1">
                  <c:v>6</c:v>
                </c:pt>
                <c:pt idx="2">
                  <c:v>5</c:v>
                </c:pt>
                <c:pt idx="3">
                  <c:v>58</c:v>
                </c:pt>
              </c:numCache>
            </c:numRef>
          </c:val>
        </c:ser>
        <c:ser>
          <c:idx val="5"/>
          <c:order val="5"/>
          <c:tx>
            <c:strRef>
              <c:f>Data!$B$31</c:f>
              <c:strCache>
                <c:ptCount val="1"/>
                <c:pt idx="0">
                  <c:v>EM-02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(Data!$H$31:$J$31,Data!$M$31)</c:f>
              <c:numCache>
                <c:ptCount val="4"/>
                <c:pt idx="0">
                  <c:v>11</c:v>
                </c:pt>
                <c:pt idx="1">
                  <c:v>17</c:v>
                </c:pt>
                <c:pt idx="2">
                  <c:v>1</c:v>
                </c:pt>
                <c:pt idx="3">
                  <c:v>64</c:v>
                </c:pt>
              </c:numCache>
            </c:numRef>
          </c:val>
        </c:ser>
        <c:ser>
          <c:idx val="6"/>
          <c:order val="6"/>
          <c:tx>
            <c:strRef>
              <c:f>Data!$B$32</c:f>
              <c:strCache>
                <c:ptCount val="1"/>
                <c:pt idx="0">
                  <c:v>EM-03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(Data!$H$2:$J$2,Data!$M$2)</c:f>
              <c:strCache>
                <c:ptCount val="4"/>
                <c:pt idx="0">
                  <c:v>Ephemeroptera</c:v>
                </c:pt>
                <c:pt idx="1">
                  <c:v>Plecoptera</c:v>
                </c:pt>
                <c:pt idx="2">
                  <c:v>Trichoptera</c:v>
                </c:pt>
                <c:pt idx="3">
                  <c:v>Diptera</c:v>
                </c:pt>
              </c:strCache>
            </c:strRef>
          </c:cat>
          <c:val>
            <c:numRef>
              <c:f>(Data!$H$32:$J$32,Data!$M$32)</c:f>
              <c:numCache>
                <c:ptCount val="4"/>
                <c:pt idx="0">
                  <c:v>32</c:v>
                </c:pt>
                <c:pt idx="1">
                  <c:v>63</c:v>
                </c:pt>
                <c:pt idx="2">
                  <c:v>5</c:v>
                </c:pt>
                <c:pt idx="3">
                  <c:v>31</c:v>
                </c:pt>
              </c:numCache>
            </c:numRef>
          </c:val>
        </c:ser>
        <c:axId val="15794055"/>
        <c:axId val="7928768"/>
      </c:barChart>
      <c:catAx>
        <c:axId val="1579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Individuals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4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EPT Ratio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Data!$B$26:$B$32</c:f>
              <c:strCache>
                <c:ptCount val="7"/>
                <c:pt idx="0">
                  <c:v>ML-01</c:v>
                </c:pt>
                <c:pt idx="1">
                  <c:v>ML-02</c:v>
                </c:pt>
                <c:pt idx="2">
                  <c:v>ML-03</c:v>
                </c:pt>
                <c:pt idx="3">
                  <c:v>ML-04</c:v>
                </c:pt>
                <c:pt idx="4">
                  <c:v>EM-01</c:v>
                </c:pt>
                <c:pt idx="5">
                  <c:v>EM-02</c:v>
                </c:pt>
                <c:pt idx="6">
                  <c:v>EM-03</c:v>
                </c:pt>
              </c:strCache>
            </c:strRef>
          </c:cat>
          <c:val>
            <c:numRef>
              <c:f>Data!$AF$26:$AF$32</c:f>
              <c:numCache>
                <c:ptCount val="7"/>
                <c:pt idx="0">
                  <c:v>9.004761904761905</c:v>
                </c:pt>
                <c:pt idx="1">
                  <c:v>5.873015873015873</c:v>
                </c:pt>
                <c:pt idx="2">
                  <c:v>3.1666666666666665</c:v>
                </c:pt>
                <c:pt idx="3">
                  <c:v>3.3373015873015874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5.9259259259259265</c:v>
                </c:pt>
              </c:numCache>
            </c:numRef>
          </c:val>
        </c:ser>
        <c:axId val="4250049"/>
        <c:axId val="38250442"/>
      </c:barChart>
      <c:catAx>
        <c:axId val="425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EPT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D1">
      <selection activeCell="AE26" sqref="AE26"/>
    </sheetView>
  </sheetViews>
  <sheetFormatPr defaultColWidth="9.140625" defaultRowHeight="12.75"/>
  <cols>
    <col min="1" max="1" width="11.140625" style="0" bestFit="1" customWidth="1"/>
    <col min="2" max="2" width="9.57421875" style="0" bestFit="1" customWidth="1"/>
    <col min="3" max="3" width="11.00390625" style="0" bestFit="1" customWidth="1"/>
    <col min="4" max="4" width="18.28125" style="0" bestFit="1" customWidth="1"/>
    <col min="5" max="5" width="5.00390625" style="0" bestFit="1" customWidth="1"/>
    <col min="6" max="6" width="4.00390625" style="0" bestFit="1" customWidth="1"/>
    <col min="7" max="7" width="5.00390625" style="0" bestFit="1" customWidth="1"/>
    <col min="8" max="8" width="4.00390625" style="1" bestFit="1" customWidth="1"/>
    <col min="9" max="9" width="3.28125" style="1" bestFit="1" customWidth="1"/>
    <col min="10" max="10" width="4.00390625" style="1" bestFit="1" customWidth="1"/>
    <col min="11" max="12" width="3.28125" style="1" bestFit="1" customWidth="1"/>
    <col min="13" max="13" width="4.00390625" style="1" bestFit="1" customWidth="1"/>
    <col min="14" max="15" width="3.28125" style="1" customWidth="1"/>
    <col min="16" max="16" width="3.28125" style="1" bestFit="1" customWidth="1"/>
    <col min="17" max="17" width="3.28125" style="1" customWidth="1"/>
    <col min="18" max="18" width="3.28125" style="1" bestFit="1" customWidth="1"/>
    <col min="19" max="19" width="12.00390625" style="1" bestFit="1" customWidth="1"/>
    <col min="20" max="25" width="3.28125" style="2" bestFit="1" customWidth="1"/>
    <col min="26" max="26" width="3.28125" style="2" customWidth="1"/>
    <col min="27" max="27" width="3.28125" style="2" bestFit="1" customWidth="1"/>
    <col min="28" max="28" width="3.28125" style="2" customWidth="1"/>
    <col min="29" max="30" width="3.28125" style="2" bestFit="1" customWidth="1"/>
    <col min="31" max="31" width="7.28125" style="3" bestFit="1" customWidth="1"/>
  </cols>
  <sheetData>
    <row r="1" spans="8:20" ht="12.75">
      <c r="H1" s="1" t="s">
        <v>0</v>
      </c>
      <c r="T1" s="2" t="s">
        <v>1</v>
      </c>
    </row>
    <row r="2" spans="1:32" s="5" customFormat="1" ht="102.75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59</v>
      </c>
      <c r="P2" s="6" t="s">
        <v>16</v>
      </c>
      <c r="Q2" s="6" t="s">
        <v>17</v>
      </c>
      <c r="R2" s="6" t="s">
        <v>18</v>
      </c>
      <c r="S2" s="6" t="s">
        <v>19</v>
      </c>
      <c r="T2" s="7" t="s">
        <v>9</v>
      </c>
      <c r="U2" s="7" t="s">
        <v>10</v>
      </c>
      <c r="V2" s="7" t="s">
        <v>11</v>
      </c>
      <c r="W2" s="7" t="s">
        <v>12</v>
      </c>
      <c r="X2" s="7" t="s">
        <v>13</v>
      </c>
      <c r="Y2" s="7" t="s">
        <v>14</v>
      </c>
      <c r="Z2" s="7" t="s">
        <v>59</v>
      </c>
      <c r="AA2" s="7" t="s">
        <v>16</v>
      </c>
      <c r="AB2" s="7" t="s">
        <v>17</v>
      </c>
      <c r="AC2" s="7" t="s">
        <v>18</v>
      </c>
      <c r="AD2" s="7" t="s">
        <v>20</v>
      </c>
      <c r="AE2" s="8" t="s">
        <v>21</v>
      </c>
      <c r="AF2" s="8" t="s">
        <v>61</v>
      </c>
    </row>
    <row r="3" spans="2:32" s="9" customFormat="1" ht="12.75">
      <c r="B3" s="9" t="s">
        <v>23</v>
      </c>
      <c r="C3" s="9" t="s">
        <v>51</v>
      </c>
      <c r="D3" s="9" t="s">
        <v>52</v>
      </c>
      <c r="E3" s="9">
        <v>0.1</v>
      </c>
      <c r="F3" s="9">
        <v>0.3</v>
      </c>
      <c r="G3" s="9">
        <v>13.7</v>
      </c>
      <c r="H3" s="10">
        <v>42</v>
      </c>
      <c r="I3" s="10">
        <v>2</v>
      </c>
      <c r="J3" s="10"/>
      <c r="K3" s="10"/>
      <c r="L3" s="10">
        <v>2</v>
      </c>
      <c r="M3" s="10">
        <v>98</v>
      </c>
      <c r="N3" s="10">
        <v>12</v>
      </c>
      <c r="O3" s="10"/>
      <c r="P3" s="10"/>
      <c r="Q3" s="10"/>
      <c r="R3" s="10"/>
      <c r="S3" s="10">
        <f aca="true" t="shared" si="0" ref="S3:S23">SUM(H3:R3)-N3</f>
        <v>144</v>
      </c>
      <c r="T3" s="11">
        <v>4</v>
      </c>
      <c r="U3" s="11">
        <v>1</v>
      </c>
      <c r="V3" s="11"/>
      <c r="W3" s="11"/>
      <c r="X3" s="11">
        <v>2</v>
      </c>
      <c r="Y3" s="11">
        <v>3</v>
      </c>
      <c r="Z3" s="11"/>
      <c r="AA3" s="11"/>
      <c r="AB3" s="11"/>
      <c r="AC3" s="11"/>
      <c r="AD3" s="11">
        <f>SUM(T3:AC3)</f>
        <v>10</v>
      </c>
      <c r="AE3" s="12">
        <f aca="true" t="shared" si="1" ref="AE3:AE23">S3/AD3</f>
        <v>14.4</v>
      </c>
      <c r="AF3" s="17">
        <f>SUM(H3:J3)/SUM(T3:V3)</f>
        <v>8.8</v>
      </c>
    </row>
    <row r="4" spans="2:32" s="9" customFormat="1" ht="12.75">
      <c r="B4" s="9" t="s">
        <v>24</v>
      </c>
      <c r="C4" s="9" t="s">
        <v>51</v>
      </c>
      <c r="D4" s="9" t="s">
        <v>52</v>
      </c>
      <c r="E4" s="9">
        <v>0.15</v>
      </c>
      <c r="F4" s="9">
        <v>0.3</v>
      </c>
      <c r="G4" s="9">
        <v>16.2</v>
      </c>
      <c r="H4" s="10">
        <v>30</v>
      </c>
      <c r="I4" s="10">
        <v>1</v>
      </c>
      <c r="J4" s="10">
        <v>2</v>
      </c>
      <c r="K4" s="10"/>
      <c r="L4" s="10"/>
      <c r="M4" s="10">
        <v>12</v>
      </c>
      <c r="N4" s="10">
        <v>1</v>
      </c>
      <c r="O4" s="10"/>
      <c r="P4" s="10"/>
      <c r="Q4" s="10"/>
      <c r="R4" s="10"/>
      <c r="S4" s="10">
        <f t="shared" si="0"/>
        <v>45</v>
      </c>
      <c r="T4" s="11">
        <v>4</v>
      </c>
      <c r="U4" s="11">
        <v>1</v>
      </c>
      <c r="V4" s="11">
        <v>2</v>
      </c>
      <c r="W4" s="11"/>
      <c r="X4" s="11"/>
      <c r="Y4" s="11">
        <v>2</v>
      </c>
      <c r="Z4" s="11"/>
      <c r="AA4" s="11"/>
      <c r="AB4" s="11"/>
      <c r="AC4" s="11"/>
      <c r="AD4" s="11">
        <f aca="true" t="shared" si="2" ref="AD4:AD23">SUM(T4:AC4)</f>
        <v>9</v>
      </c>
      <c r="AE4" s="12">
        <f t="shared" si="1"/>
        <v>5</v>
      </c>
      <c r="AF4" s="17">
        <f aca="true" t="shared" si="3" ref="AF4:AF23">SUM(H4:J4)/SUM(T4:V4)</f>
        <v>4.714285714285714</v>
      </c>
    </row>
    <row r="5" spans="2:32" s="9" customFormat="1" ht="12.75">
      <c r="B5" s="9" t="s">
        <v>25</v>
      </c>
      <c r="C5" s="9" t="s">
        <v>51</v>
      </c>
      <c r="D5" s="9" t="s">
        <v>52</v>
      </c>
      <c r="E5" s="9">
        <v>0.05</v>
      </c>
      <c r="F5" s="9">
        <v>0.3</v>
      </c>
      <c r="G5" s="9">
        <v>14.4</v>
      </c>
      <c r="H5" s="10">
        <v>54</v>
      </c>
      <c r="I5" s="10"/>
      <c r="J5" s="10"/>
      <c r="K5" s="10"/>
      <c r="L5" s="10">
        <v>1</v>
      </c>
      <c r="M5" s="10"/>
      <c r="N5" s="10"/>
      <c r="O5" s="10"/>
      <c r="P5" s="10"/>
      <c r="Q5" s="10"/>
      <c r="R5" s="10"/>
      <c r="S5" s="10">
        <f t="shared" si="0"/>
        <v>55</v>
      </c>
      <c r="T5" s="11">
        <v>4</v>
      </c>
      <c r="U5" s="11"/>
      <c r="V5" s="11"/>
      <c r="W5" s="11"/>
      <c r="X5" s="11">
        <v>1</v>
      </c>
      <c r="Y5" s="11"/>
      <c r="Z5" s="11"/>
      <c r="AA5" s="11"/>
      <c r="AB5" s="11"/>
      <c r="AC5" s="11"/>
      <c r="AD5" s="11">
        <f t="shared" si="2"/>
        <v>5</v>
      </c>
      <c r="AE5" s="12">
        <f t="shared" si="1"/>
        <v>11</v>
      </c>
      <c r="AF5" s="17">
        <f t="shared" si="3"/>
        <v>13.5</v>
      </c>
    </row>
    <row r="6" spans="2:32" s="13" customFormat="1" ht="12.75">
      <c r="B6" s="13" t="s">
        <v>26</v>
      </c>
      <c r="C6" s="13" t="s">
        <v>51</v>
      </c>
      <c r="D6" s="13" t="s">
        <v>53</v>
      </c>
      <c r="E6" s="13">
        <v>0.2</v>
      </c>
      <c r="F6" s="13">
        <v>0.2</v>
      </c>
      <c r="G6" s="13">
        <v>13.5</v>
      </c>
      <c r="H6" s="14">
        <v>34</v>
      </c>
      <c r="I6" s="14"/>
      <c r="J6" s="14">
        <v>3</v>
      </c>
      <c r="K6" s="14"/>
      <c r="L6" s="14"/>
      <c r="M6" s="14">
        <v>6</v>
      </c>
      <c r="N6" s="14"/>
      <c r="O6" s="14"/>
      <c r="P6" s="14"/>
      <c r="Q6" s="14"/>
      <c r="R6" s="14"/>
      <c r="S6" s="14">
        <f t="shared" si="0"/>
        <v>43</v>
      </c>
      <c r="T6" s="15">
        <v>5</v>
      </c>
      <c r="U6" s="15"/>
      <c r="V6" s="15">
        <v>2</v>
      </c>
      <c r="W6" s="15"/>
      <c r="X6" s="15"/>
      <c r="Y6" s="15">
        <v>2</v>
      </c>
      <c r="Z6" s="15"/>
      <c r="AA6" s="15"/>
      <c r="AB6" s="15"/>
      <c r="AC6" s="15"/>
      <c r="AD6" s="15">
        <f t="shared" si="2"/>
        <v>9</v>
      </c>
      <c r="AE6" s="16">
        <f t="shared" si="1"/>
        <v>4.777777777777778</v>
      </c>
      <c r="AF6" s="18">
        <f t="shared" si="3"/>
        <v>5.285714285714286</v>
      </c>
    </row>
    <row r="7" spans="2:32" s="13" customFormat="1" ht="12.75">
      <c r="B7" s="13" t="s">
        <v>27</v>
      </c>
      <c r="C7" s="13" t="s">
        <v>51</v>
      </c>
      <c r="D7" s="13" t="s">
        <v>53</v>
      </c>
      <c r="E7" s="13">
        <v>0.2</v>
      </c>
      <c r="F7" s="13">
        <v>0.2</v>
      </c>
      <c r="G7" s="13">
        <v>13.4</v>
      </c>
      <c r="H7" s="14">
        <v>59</v>
      </c>
      <c r="I7" s="14">
        <v>1</v>
      </c>
      <c r="J7" s="14">
        <v>12</v>
      </c>
      <c r="K7" s="14"/>
      <c r="L7" s="14"/>
      <c r="M7" s="14">
        <v>19</v>
      </c>
      <c r="N7" s="14"/>
      <c r="O7" s="14"/>
      <c r="P7" s="14"/>
      <c r="Q7" s="14"/>
      <c r="R7" s="14"/>
      <c r="S7" s="14">
        <f t="shared" si="0"/>
        <v>91</v>
      </c>
      <c r="T7" s="15">
        <v>5</v>
      </c>
      <c r="U7" s="15">
        <v>1</v>
      </c>
      <c r="V7" s="15">
        <v>3</v>
      </c>
      <c r="W7" s="15"/>
      <c r="X7" s="15"/>
      <c r="Y7" s="15">
        <v>3</v>
      </c>
      <c r="Z7" s="15"/>
      <c r="AA7" s="15"/>
      <c r="AB7" s="15"/>
      <c r="AC7" s="15"/>
      <c r="AD7" s="15">
        <f t="shared" si="2"/>
        <v>12</v>
      </c>
      <c r="AE7" s="16">
        <f t="shared" si="1"/>
        <v>7.583333333333333</v>
      </c>
      <c r="AF7" s="18">
        <f t="shared" si="3"/>
        <v>8</v>
      </c>
    </row>
    <row r="8" spans="2:32" s="13" customFormat="1" ht="12.75">
      <c r="B8" s="13" t="s">
        <v>28</v>
      </c>
      <c r="C8" s="13" t="s">
        <v>51</v>
      </c>
      <c r="D8" s="13" t="s">
        <v>53</v>
      </c>
      <c r="E8" s="13">
        <v>0.2</v>
      </c>
      <c r="F8" s="13">
        <v>0.2</v>
      </c>
      <c r="G8" s="13">
        <v>13.4</v>
      </c>
      <c r="H8" s="14">
        <v>21</v>
      </c>
      <c r="I8" s="14">
        <v>1</v>
      </c>
      <c r="J8" s="14">
        <v>4</v>
      </c>
      <c r="K8" s="14"/>
      <c r="L8" s="14"/>
      <c r="M8" s="14">
        <v>2</v>
      </c>
      <c r="N8" s="14"/>
      <c r="O8" s="14"/>
      <c r="P8" s="14"/>
      <c r="Q8" s="14"/>
      <c r="R8" s="14"/>
      <c r="S8" s="14">
        <f t="shared" si="0"/>
        <v>28</v>
      </c>
      <c r="T8" s="15">
        <v>3</v>
      </c>
      <c r="U8" s="15">
        <v>1</v>
      </c>
      <c r="V8" s="15">
        <v>2</v>
      </c>
      <c r="W8" s="15"/>
      <c r="X8" s="15"/>
      <c r="Y8" s="15">
        <v>1</v>
      </c>
      <c r="Z8" s="15"/>
      <c r="AA8" s="15"/>
      <c r="AB8" s="15"/>
      <c r="AC8" s="15"/>
      <c r="AD8" s="15">
        <f t="shared" si="2"/>
        <v>7</v>
      </c>
      <c r="AE8" s="16">
        <f t="shared" si="1"/>
        <v>4</v>
      </c>
      <c r="AF8" s="18">
        <f t="shared" si="3"/>
        <v>4.333333333333333</v>
      </c>
    </row>
    <row r="9" spans="2:32" s="9" customFormat="1" ht="12.75">
      <c r="B9" s="9" t="s">
        <v>29</v>
      </c>
      <c r="C9" s="9" t="s">
        <v>54</v>
      </c>
      <c r="D9" s="9" t="s">
        <v>52</v>
      </c>
      <c r="E9" s="9">
        <v>0.1</v>
      </c>
      <c r="F9" s="9">
        <v>0.1</v>
      </c>
      <c r="G9" s="9">
        <v>14.2</v>
      </c>
      <c r="H9" s="10">
        <v>1</v>
      </c>
      <c r="I9" s="10"/>
      <c r="J9" s="10">
        <v>2</v>
      </c>
      <c r="K9" s="10"/>
      <c r="L9" s="10">
        <v>2</v>
      </c>
      <c r="M9" s="10">
        <v>1</v>
      </c>
      <c r="N9" s="10"/>
      <c r="O9" s="10">
        <v>1</v>
      </c>
      <c r="P9" s="10"/>
      <c r="Q9" s="10"/>
      <c r="R9" s="10"/>
      <c r="S9" s="10">
        <f t="shared" si="0"/>
        <v>7</v>
      </c>
      <c r="T9" s="11">
        <v>1</v>
      </c>
      <c r="U9" s="11"/>
      <c r="V9" s="11">
        <v>2</v>
      </c>
      <c r="W9" s="11"/>
      <c r="X9" s="11">
        <v>1</v>
      </c>
      <c r="Y9" s="11">
        <v>1</v>
      </c>
      <c r="Z9" s="11">
        <v>1</v>
      </c>
      <c r="AA9" s="11"/>
      <c r="AB9" s="11"/>
      <c r="AC9" s="11"/>
      <c r="AD9" s="11">
        <f t="shared" si="2"/>
        <v>6</v>
      </c>
      <c r="AE9" s="12">
        <f t="shared" si="1"/>
        <v>1.1666666666666667</v>
      </c>
      <c r="AF9" s="17">
        <f t="shared" si="3"/>
        <v>1</v>
      </c>
    </row>
    <row r="10" spans="2:32" s="9" customFormat="1" ht="12.75">
      <c r="B10" s="9" t="s">
        <v>30</v>
      </c>
      <c r="C10" s="9" t="s">
        <v>51</v>
      </c>
      <c r="D10" s="9" t="s">
        <v>52</v>
      </c>
      <c r="E10" s="9">
        <v>0.07</v>
      </c>
      <c r="F10" s="9">
        <v>0.1</v>
      </c>
      <c r="G10" s="9">
        <v>15.6</v>
      </c>
      <c r="H10" s="10">
        <v>9</v>
      </c>
      <c r="I10" s="10">
        <v>2</v>
      </c>
      <c r="J10" s="10">
        <v>5</v>
      </c>
      <c r="K10" s="10"/>
      <c r="L10" s="10"/>
      <c r="M10" s="10">
        <v>5</v>
      </c>
      <c r="N10" s="10"/>
      <c r="O10" s="10"/>
      <c r="P10" s="10"/>
      <c r="Q10" s="10"/>
      <c r="R10" s="10"/>
      <c r="S10" s="10">
        <f t="shared" si="0"/>
        <v>21</v>
      </c>
      <c r="T10" s="11">
        <v>2</v>
      </c>
      <c r="U10" s="11">
        <v>1</v>
      </c>
      <c r="V10" s="11">
        <v>1</v>
      </c>
      <c r="W10" s="11"/>
      <c r="X10" s="11"/>
      <c r="Y10" s="11">
        <v>2</v>
      </c>
      <c r="Z10" s="11"/>
      <c r="AA10" s="11"/>
      <c r="AB10" s="11"/>
      <c r="AC10" s="11"/>
      <c r="AD10" s="11">
        <f t="shared" si="2"/>
        <v>6</v>
      </c>
      <c r="AE10" s="12">
        <f t="shared" si="1"/>
        <v>3.5</v>
      </c>
      <c r="AF10" s="17">
        <f t="shared" si="3"/>
        <v>4</v>
      </c>
    </row>
    <row r="11" spans="2:32" s="9" customFormat="1" ht="12.75">
      <c r="B11" s="9" t="s">
        <v>31</v>
      </c>
      <c r="C11" s="9" t="s">
        <v>51</v>
      </c>
      <c r="D11" s="9" t="s">
        <v>52</v>
      </c>
      <c r="E11" s="9">
        <v>0.12</v>
      </c>
      <c r="F11" s="9">
        <v>0.1</v>
      </c>
      <c r="G11" s="9">
        <v>14.8</v>
      </c>
      <c r="H11" s="10">
        <v>29</v>
      </c>
      <c r="I11" s="10">
        <v>1</v>
      </c>
      <c r="J11" s="10">
        <v>6</v>
      </c>
      <c r="K11" s="10"/>
      <c r="L11" s="10">
        <v>1</v>
      </c>
      <c r="M11" s="10">
        <v>5</v>
      </c>
      <c r="N11" s="10"/>
      <c r="O11" s="10"/>
      <c r="P11" s="10"/>
      <c r="Q11" s="10"/>
      <c r="R11" s="10"/>
      <c r="S11" s="10">
        <f t="shared" si="0"/>
        <v>42</v>
      </c>
      <c r="T11" s="11">
        <v>4</v>
      </c>
      <c r="U11" s="11">
        <v>1</v>
      </c>
      <c r="V11" s="11">
        <v>3</v>
      </c>
      <c r="W11" s="11"/>
      <c r="X11" s="11">
        <v>1</v>
      </c>
      <c r="Y11" s="11">
        <v>1</v>
      </c>
      <c r="Z11" s="11"/>
      <c r="AA11" s="11"/>
      <c r="AB11" s="11"/>
      <c r="AC11" s="11"/>
      <c r="AD11" s="11">
        <f t="shared" si="2"/>
        <v>10</v>
      </c>
      <c r="AE11" s="12">
        <f t="shared" si="1"/>
        <v>4.2</v>
      </c>
      <c r="AF11" s="17">
        <f t="shared" si="3"/>
        <v>4.5</v>
      </c>
    </row>
    <row r="12" spans="2:32" s="13" customFormat="1" ht="12.75">
      <c r="B12" s="13" t="s">
        <v>32</v>
      </c>
      <c r="C12" s="13" t="s">
        <v>51</v>
      </c>
      <c r="D12" s="13" t="s">
        <v>52</v>
      </c>
      <c r="E12" s="13">
        <v>0.1</v>
      </c>
      <c r="F12" s="13">
        <v>0.1</v>
      </c>
      <c r="G12" s="13">
        <v>15.4</v>
      </c>
      <c r="H12" s="14">
        <v>21</v>
      </c>
      <c r="I12" s="14">
        <v>1</v>
      </c>
      <c r="J12" s="14">
        <v>2</v>
      </c>
      <c r="K12" s="14"/>
      <c r="L12" s="14">
        <v>2</v>
      </c>
      <c r="M12" s="14">
        <v>1</v>
      </c>
      <c r="N12" s="14"/>
      <c r="O12" s="14"/>
      <c r="P12" s="14"/>
      <c r="Q12" s="14"/>
      <c r="R12" s="14"/>
      <c r="S12" s="14">
        <f t="shared" si="0"/>
        <v>27</v>
      </c>
      <c r="T12" s="15">
        <v>4</v>
      </c>
      <c r="U12" s="15">
        <v>1</v>
      </c>
      <c r="V12" s="15">
        <v>2</v>
      </c>
      <c r="W12" s="15"/>
      <c r="X12" s="15">
        <v>1</v>
      </c>
      <c r="Y12" s="15">
        <v>1</v>
      </c>
      <c r="Z12" s="15"/>
      <c r="AA12" s="15"/>
      <c r="AB12" s="15"/>
      <c r="AC12" s="15"/>
      <c r="AD12" s="15">
        <f t="shared" si="2"/>
        <v>9</v>
      </c>
      <c r="AE12" s="16">
        <f t="shared" si="1"/>
        <v>3</v>
      </c>
      <c r="AF12" s="18">
        <f t="shared" si="3"/>
        <v>3.4285714285714284</v>
      </c>
    </row>
    <row r="13" spans="2:32" s="13" customFormat="1" ht="12.75">
      <c r="B13" s="13" t="s">
        <v>33</v>
      </c>
      <c r="C13" s="13" t="s">
        <v>51</v>
      </c>
      <c r="D13" s="13" t="s">
        <v>52</v>
      </c>
      <c r="E13" s="13">
        <v>0.12</v>
      </c>
      <c r="F13" s="13">
        <v>0.1</v>
      </c>
      <c r="G13" s="13">
        <v>15.8</v>
      </c>
      <c r="H13" s="14">
        <v>18</v>
      </c>
      <c r="I13" s="14"/>
      <c r="J13" s="14">
        <v>2</v>
      </c>
      <c r="K13" s="14"/>
      <c r="L13" s="14"/>
      <c r="M13" s="14">
        <v>1</v>
      </c>
      <c r="N13" s="14"/>
      <c r="O13" s="14"/>
      <c r="P13" s="14"/>
      <c r="Q13" s="14"/>
      <c r="R13" s="14"/>
      <c r="S13" s="14">
        <f t="shared" si="0"/>
        <v>21</v>
      </c>
      <c r="T13" s="15">
        <v>4</v>
      </c>
      <c r="U13" s="15"/>
      <c r="V13" s="15">
        <v>2</v>
      </c>
      <c r="W13" s="15"/>
      <c r="X13" s="15"/>
      <c r="Y13" s="15">
        <v>1</v>
      </c>
      <c r="Z13" s="15"/>
      <c r="AA13" s="15"/>
      <c r="AB13" s="15"/>
      <c r="AC13" s="15"/>
      <c r="AD13" s="15">
        <f t="shared" si="2"/>
        <v>7</v>
      </c>
      <c r="AE13" s="16">
        <f t="shared" si="1"/>
        <v>3</v>
      </c>
      <c r="AF13" s="18">
        <f t="shared" si="3"/>
        <v>3.3333333333333335</v>
      </c>
    </row>
    <row r="14" spans="2:32" s="13" customFormat="1" ht="12.75">
      <c r="B14" s="13" t="s">
        <v>34</v>
      </c>
      <c r="C14" s="13" t="s">
        <v>51</v>
      </c>
      <c r="D14" s="13" t="s">
        <v>52</v>
      </c>
      <c r="E14" s="13">
        <v>0.12</v>
      </c>
      <c r="F14" s="13">
        <v>0.1</v>
      </c>
      <c r="G14" s="13">
        <v>16.2</v>
      </c>
      <c r="H14" s="14">
        <v>22</v>
      </c>
      <c r="I14" s="14">
        <v>1</v>
      </c>
      <c r="J14" s="14">
        <v>3</v>
      </c>
      <c r="K14" s="14"/>
      <c r="L14" s="14"/>
      <c r="M14" s="14">
        <v>4</v>
      </c>
      <c r="N14" s="14"/>
      <c r="O14" s="14"/>
      <c r="P14" s="14"/>
      <c r="Q14" s="14"/>
      <c r="R14" s="14"/>
      <c r="S14" s="14">
        <f t="shared" si="0"/>
        <v>30</v>
      </c>
      <c r="T14" s="15">
        <v>5</v>
      </c>
      <c r="U14" s="15">
        <v>1</v>
      </c>
      <c r="V14" s="15">
        <v>2</v>
      </c>
      <c r="W14" s="15"/>
      <c r="X14" s="15"/>
      <c r="Y14" s="15">
        <v>2</v>
      </c>
      <c r="Z14" s="15"/>
      <c r="AA14" s="15"/>
      <c r="AB14" s="15"/>
      <c r="AC14" s="15"/>
      <c r="AD14" s="15">
        <f t="shared" si="2"/>
        <v>10</v>
      </c>
      <c r="AE14" s="16">
        <f t="shared" si="1"/>
        <v>3</v>
      </c>
      <c r="AF14" s="18">
        <f t="shared" si="3"/>
        <v>3.25</v>
      </c>
    </row>
    <row r="15" spans="2:32" s="9" customFormat="1" ht="12.75">
      <c r="B15" s="9" t="s">
        <v>35</v>
      </c>
      <c r="C15" s="9" t="s">
        <v>51</v>
      </c>
      <c r="D15" s="9" t="s">
        <v>60</v>
      </c>
      <c r="E15" s="9">
        <v>0.2</v>
      </c>
      <c r="F15" s="9">
        <v>0.5</v>
      </c>
      <c r="G15" s="9">
        <v>12.8</v>
      </c>
      <c r="H15" s="10">
        <v>2</v>
      </c>
      <c r="I15" s="10">
        <v>4</v>
      </c>
      <c r="J15" s="10">
        <v>1</v>
      </c>
      <c r="K15" s="10"/>
      <c r="L15" s="10"/>
      <c r="M15" s="10"/>
      <c r="N15" s="10"/>
      <c r="O15" s="10">
        <v>1</v>
      </c>
      <c r="P15" s="10">
        <v>8</v>
      </c>
      <c r="Q15" s="10"/>
      <c r="R15" s="10"/>
      <c r="S15" s="10">
        <f t="shared" si="0"/>
        <v>16</v>
      </c>
      <c r="T15" s="11">
        <v>1</v>
      </c>
      <c r="U15" s="11">
        <v>2</v>
      </c>
      <c r="V15" s="11">
        <v>1</v>
      </c>
      <c r="W15" s="11"/>
      <c r="X15" s="11"/>
      <c r="Y15" s="11"/>
      <c r="Z15" s="11">
        <v>1</v>
      </c>
      <c r="AA15" s="11">
        <v>1</v>
      </c>
      <c r="AB15" s="11"/>
      <c r="AC15" s="11"/>
      <c r="AD15" s="11">
        <f t="shared" si="2"/>
        <v>6</v>
      </c>
      <c r="AE15" s="12">
        <f t="shared" si="1"/>
        <v>2.6666666666666665</v>
      </c>
      <c r="AF15" s="17">
        <f t="shared" si="3"/>
        <v>1.75</v>
      </c>
    </row>
    <row r="16" spans="2:32" s="9" customFormat="1" ht="12.75">
      <c r="B16" s="9" t="s">
        <v>36</v>
      </c>
      <c r="C16" s="9" t="s">
        <v>54</v>
      </c>
      <c r="D16" s="9" t="s">
        <v>55</v>
      </c>
      <c r="E16" s="9">
        <v>0.4</v>
      </c>
      <c r="F16" s="9">
        <v>0.1</v>
      </c>
      <c r="G16" s="9">
        <v>13.1</v>
      </c>
      <c r="H16" s="10"/>
      <c r="I16" s="10">
        <v>2</v>
      </c>
      <c r="J16" s="10">
        <v>1</v>
      </c>
      <c r="K16" s="10"/>
      <c r="L16" s="10"/>
      <c r="M16" s="10">
        <v>45</v>
      </c>
      <c r="N16" s="10"/>
      <c r="O16" s="10"/>
      <c r="P16" s="10"/>
      <c r="Q16" s="10"/>
      <c r="R16" s="10"/>
      <c r="S16" s="10">
        <f t="shared" si="0"/>
        <v>48</v>
      </c>
      <c r="T16" s="11"/>
      <c r="U16" s="11">
        <v>1</v>
      </c>
      <c r="V16" s="11">
        <v>1</v>
      </c>
      <c r="W16" s="11"/>
      <c r="X16" s="11"/>
      <c r="Y16" s="11">
        <v>2</v>
      </c>
      <c r="Z16" s="11"/>
      <c r="AA16" s="11"/>
      <c r="AB16" s="11"/>
      <c r="AC16" s="11"/>
      <c r="AD16" s="11">
        <f t="shared" si="2"/>
        <v>4</v>
      </c>
      <c r="AE16" s="12">
        <f t="shared" si="1"/>
        <v>12</v>
      </c>
      <c r="AF16" s="17">
        <f t="shared" si="3"/>
        <v>1.5</v>
      </c>
    </row>
    <row r="17" spans="2:32" s="9" customFormat="1" ht="12.75">
      <c r="B17" s="9" t="s">
        <v>37</v>
      </c>
      <c r="C17" s="9" t="s">
        <v>56</v>
      </c>
      <c r="D17" s="9" t="s">
        <v>60</v>
      </c>
      <c r="E17" s="9">
        <v>0.2</v>
      </c>
      <c r="F17" s="9">
        <v>0.6</v>
      </c>
      <c r="G17" s="9">
        <v>13.6</v>
      </c>
      <c r="H17" s="10">
        <v>3</v>
      </c>
      <c r="I17" s="10">
        <v>3</v>
      </c>
      <c r="J17" s="10">
        <v>1</v>
      </c>
      <c r="K17" s="10"/>
      <c r="L17" s="10"/>
      <c r="M17" s="10">
        <v>9</v>
      </c>
      <c r="N17" s="10"/>
      <c r="O17" s="10"/>
      <c r="P17" s="10">
        <v>1</v>
      </c>
      <c r="Q17" s="10"/>
      <c r="R17" s="10"/>
      <c r="S17" s="10">
        <f t="shared" si="0"/>
        <v>17</v>
      </c>
      <c r="T17" s="11">
        <v>1</v>
      </c>
      <c r="U17" s="11">
        <v>2</v>
      </c>
      <c r="V17" s="11">
        <v>1</v>
      </c>
      <c r="W17" s="11"/>
      <c r="X17" s="11"/>
      <c r="Y17" s="11">
        <v>1</v>
      </c>
      <c r="Z17" s="11"/>
      <c r="AA17" s="11">
        <v>1</v>
      </c>
      <c r="AB17" s="11"/>
      <c r="AC17" s="11"/>
      <c r="AD17" s="11">
        <f t="shared" si="2"/>
        <v>6</v>
      </c>
      <c r="AE17" s="12">
        <f t="shared" si="1"/>
        <v>2.8333333333333335</v>
      </c>
      <c r="AF17" s="17">
        <f t="shared" si="3"/>
        <v>1.75</v>
      </c>
    </row>
    <row r="18" spans="2:32" s="13" customFormat="1" ht="12.75">
      <c r="B18" s="13" t="s">
        <v>38</v>
      </c>
      <c r="C18" s="13" t="s">
        <v>51</v>
      </c>
      <c r="D18" s="13" t="s">
        <v>52</v>
      </c>
      <c r="E18" s="13">
        <v>0.38</v>
      </c>
      <c r="F18" s="13">
        <v>0.5</v>
      </c>
      <c r="G18" s="13">
        <v>13.7</v>
      </c>
      <c r="H18" s="14">
        <v>2</v>
      </c>
      <c r="I18" s="14">
        <v>6</v>
      </c>
      <c r="J18" s="14"/>
      <c r="K18" s="14"/>
      <c r="L18" s="14"/>
      <c r="M18" s="14">
        <v>2</v>
      </c>
      <c r="N18" s="14"/>
      <c r="O18" s="14">
        <v>1</v>
      </c>
      <c r="P18" s="14">
        <v>8</v>
      </c>
      <c r="Q18" s="14"/>
      <c r="R18" s="14"/>
      <c r="S18" s="14">
        <f t="shared" si="0"/>
        <v>19</v>
      </c>
      <c r="T18" s="15">
        <v>1</v>
      </c>
      <c r="U18" s="15">
        <v>1</v>
      </c>
      <c r="V18" s="15"/>
      <c r="W18" s="15"/>
      <c r="X18" s="15"/>
      <c r="Y18" s="15">
        <v>2</v>
      </c>
      <c r="Z18" s="15">
        <v>1</v>
      </c>
      <c r="AA18" s="15">
        <v>1</v>
      </c>
      <c r="AB18" s="15"/>
      <c r="AC18" s="15"/>
      <c r="AD18" s="15">
        <f t="shared" si="2"/>
        <v>6</v>
      </c>
      <c r="AE18" s="16">
        <f t="shared" si="1"/>
        <v>3.1666666666666665</v>
      </c>
      <c r="AF18" s="18">
        <f t="shared" si="3"/>
        <v>4</v>
      </c>
    </row>
    <row r="19" spans="2:32" s="13" customFormat="1" ht="12.75">
      <c r="B19" s="13" t="s">
        <v>39</v>
      </c>
      <c r="C19" s="13" t="s">
        <v>51</v>
      </c>
      <c r="D19" s="13" t="s">
        <v>57</v>
      </c>
      <c r="E19" s="13">
        <v>0.4</v>
      </c>
      <c r="F19" s="13">
        <v>0.6</v>
      </c>
      <c r="G19" s="13">
        <v>13.8</v>
      </c>
      <c r="H19" s="14">
        <v>9</v>
      </c>
      <c r="I19" s="14">
        <v>10</v>
      </c>
      <c r="J19" s="14">
        <v>1</v>
      </c>
      <c r="K19" s="14"/>
      <c r="L19" s="14"/>
      <c r="M19" s="14">
        <v>31</v>
      </c>
      <c r="N19" s="14">
        <v>6</v>
      </c>
      <c r="O19" s="14"/>
      <c r="P19" s="14"/>
      <c r="Q19" s="14">
        <v>1</v>
      </c>
      <c r="R19" s="14"/>
      <c r="S19" s="14">
        <f t="shared" si="0"/>
        <v>52</v>
      </c>
      <c r="T19" s="15">
        <v>1</v>
      </c>
      <c r="U19" s="15">
        <v>2</v>
      </c>
      <c r="V19" s="15">
        <v>1</v>
      </c>
      <c r="W19" s="15"/>
      <c r="X19" s="15"/>
      <c r="Y19" s="15">
        <v>5</v>
      </c>
      <c r="Z19" s="15"/>
      <c r="AA19" s="15"/>
      <c r="AB19" s="15">
        <v>1</v>
      </c>
      <c r="AC19" s="15"/>
      <c r="AD19" s="15">
        <f t="shared" si="2"/>
        <v>10</v>
      </c>
      <c r="AE19" s="16">
        <f t="shared" si="1"/>
        <v>5.2</v>
      </c>
      <c r="AF19" s="18">
        <f t="shared" si="3"/>
        <v>5</v>
      </c>
    </row>
    <row r="20" spans="2:32" s="13" customFormat="1" ht="12.75">
      <c r="B20" s="13" t="s">
        <v>40</v>
      </c>
      <c r="C20" s="13" t="s">
        <v>51</v>
      </c>
      <c r="D20" s="13" t="s">
        <v>52</v>
      </c>
      <c r="E20" s="13">
        <v>0.3</v>
      </c>
      <c r="F20" s="13">
        <v>0.3</v>
      </c>
      <c r="G20" s="13">
        <v>14.1</v>
      </c>
      <c r="H20" s="14"/>
      <c r="I20" s="14">
        <v>1</v>
      </c>
      <c r="J20" s="14"/>
      <c r="K20" s="14"/>
      <c r="L20" s="14">
        <v>2</v>
      </c>
      <c r="M20" s="14">
        <v>31</v>
      </c>
      <c r="N20" s="14">
        <v>7</v>
      </c>
      <c r="O20" s="14"/>
      <c r="P20" s="14">
        <v>6</v>
      </c>
      <c r="Q20" s="14"/>
      <c r="R20" s="14"/>
      <c r="S20" s="14">
        <f t="shared" si="0"/>
        <v>40</v>
      </c>
      <c r="T20" s="15"/>
      <c r="U20" s="15">
        <v>1</v>
      </c>
      <c r="V20" s="15"/>
      <c r="W20" s="15"/>
      <c r="X20" s="15">
        <v>2</v>
      </c>
      <c r="Y20" s="15">
        <v>2</v>
      </c>
      <c r="Z20" s="15"/>
      <c r="AA20" s="15">
        <v>2</v>
      </c>
      <c r="AB20" s="15"/>
      <c r="AC20" s="15"/>
      <c r="AD20" s="15">
        <f t="shared" si="2"/>
        <v>7</v>
      </c>
      <c r="AE20" s="16">
        <f t="shared" si="1"/>
        <v>5.714285714285714</v>
      </c>
      <c r="AF20" s="18">
        <f t="shared" si="3"/>
        <v>1</v>
      </c>
    </row>
    <row r="21" spans="2:32" s="9" customFormat="1" ht="12.75">
      <c r="B21" s="9" t="s">
        <v>41</v>
      </c>
      <c r="C21" s="9" t="s">
        <v>51</v>
      </c>
      <c r="D21" s="9" t="s">
        <v>52</v>
      </c>
      <c r="E21" s="9">
        <v>0.07</v>
      </c>
      <c r="F21" s="9">
        <v>0.3</v>
      </c>
      <c r="G21" s="9">
        <v>14.6</v>
      </c>
      <c r="H21" s="10">
        <v>14</v>
      </c>
      <c r="I21" s="10">
        <v>34</v>
      </c>
      <c r="J21" s="10">
        <v>1</v>
      </c>
      <c r="K21" s="10"/>
      <c r="L21" s="10">
        <v>2</v>
      </c>
      <c r="M21" s="10">
        <v>13</v>
      </c>
      <c r="N21" s="10">
        <v>1</v>
      </c>
      <c r="O21" s="10"/>
      <c r="P21" s="10"/>
      <c r="Q21" s="10">
        <v>1</v>
      </c>
      <c r="R21" s="10"/>
      <c r="S21" s="10">
        <f t="shared" si="0"/>
        <v>65</v>
      </c>
      <c r="T21" s="11">
        <v>3</v>
      </c>
      <c r="U21" s="11">
        <v>5</v>
      </c>
      <c r="V21" s="11">
        <v>1</v>
      </c>
      <c r="W21" s="11"/>
      <c r="X21" s="11">
        <v>2</v>
      </c>
      <c r="Y21" s="11">
        <v>3</v>
      </c>
      <c r="Z21" s="11"/>
      <c r="AA21" s="11"/>
      <c r="AB21" s="11">
        <v>1</v>
      </c>
      <c r="AC21" s="11"/>
      <c r="AD21" s="11">
        <f t="shared" si="2"/>
        <v>15</v>
      </c>
      <c r="AE21" s="12">
        <f t="shared" si="1"/>
        <v>4.333333333333333</v>
      </c>
      <c r="AF21" s="17">
        <f t="shared" si="3"/>
        <v>5.444444444444445</v>
      </c>
    </row>
    <row r="22" spans="2:32" s="9" customFormat="1" ht="12.75">
      <c r="B22" s="9" t="s">
        <v>42</v>
      </c>
      <c r="C22" s="9" t="s">
        <v>51</v>
      </c>
      <c r="D22" s="9" t="s">
        <v>52</v>
      </c>
      <c r="E22" s="9">
        <v>0.07</v>
      </c>
      <c r="F22" s="9">
        <v>0.3</v>
      </c>
      <c r="G22" s="9">
        <v>14.6</v>
      </c>
      <c r="H22" s="10">
        <v>15</v>
      </c>
      <c r="I22" s="10">
        <v>16</v>
      </c>
      <c r="J22" s="10">
        <v>4</v>
      </c>
      <c r="K22" s="10"/>
      <c r="L22" s="10">
        <v>1</v>
      </c>
      <c r="M22" s="10">
        <v>4</v>
      </c>
      <c r="N22" s="10"/>
      <c r="O22" s="10"/>
      <c r="P22" s="10">
        <v>2</v>
      </c>
      <c r="Q22" s="10"/>
      <c r="R22" s="10"/>
      <c r="S22" s="10">
        <f t="shared" si="0"/>
        <v>42</v>
      </c>
      <c r="T22" s="11">
        <v>2</v>
      </c>
      <c r="U22" s="11">
        <v>2</v>
      </c>
      <c r="V22" s="11">
        <v>1</v>
      </c>
      <c r="W22" s="11"/>
      <c r="X22" s="11">
        <v>1</v>
      </c>
      <c r="Y22" s="11">
        <v>2</v>
      </c>
      <c r="Z22" s="11"/>
      <c r="AA22" s="11">
        <v>1</v>
      </c>
      <c r="AB22" s="11"/>
      <c r="AC22" s="11"/>
      <c r="AD22" s="11">
        <f t="shared" si="2"/>
        <v>9</v>
      </c>
      <c r="AE22" s="12">
        <f t="shared" si="1"/>
        <v>4.666666666666667</v>
      </c>
      <c r="AF22" s="17">
        <f t="shared" si="3"/>
        <v>7</v>
      </c>
    </row>
    <row r="23" spans="2:32" s="9" customFormat="1" ht="12.75">
      <c r="B23" s="9" t="s">
        <v>43</v>
      </c>
      <c r="C23" s="9" t="s">
        <v>58</v>
      </c>
      <c r="D23" s="9" t="s">
        <v>52</v>
      </c>
      <c r="E23" s="9">
        <v>0.1</v>
      </c>
      <c r="F23" s="9">
        <v>0.1</v>
      </c>
      <c r="G23" s="9">
        <v>15.4</v>
      </c>
      <c r="H23" s="10">
        <v>3</v>
      </c>
      <c r="I23" s="10">
        <v>13</v>
      </c>
      <c r="J23" s="10"/>
      <c r="K23" s="10"/>
      <c r="L23" s="10"/>
      <c r="M23" s="10">
        <v>14</v>
      </c>
      <c r="N23" s="10"/>
      <c r="O23" s="10"/>
      <c r="P23" s="10">
        <v>8</v>
      </c>
      <c r="Q23" s="10">
        <v>1</v>
      </c>
      <c r="R23" s="10"/>
      <c r="S23" s="10">
        <f t="shared" si="0"/>
        <v>39</v>
      </c>
      <c r="T23" s="11">
        <v>1</v>
      </c>
      <c r="U23" s="11">
        <v>2</v>
      </c>
      <c r="V23" s="11"/>
      <c r="W23" s="11"/>
      <c r="X23" s="11"/>
      <c r="Y23" s="11">
        <v>1</v>
      </c>
      <c r="Z23" s="11"/>
      <c r="AA23" s="11">
        <v>1</v>
      </c>
      <c r="AB23" s="11">
        <v>1</v>
      </c>
      <c r="AC23" s="11"/>
      <c r="AD23" s="11">
        <f t="shared" si="2"/>
        <v>6</v>
      </c>
      <c r="AE23" s="12">
        <f t="shared" si="1"/>
        <v>6.5</v>
      </c>
      <c r="AF23" s="17">
        <f t="shared" si="3"/>
        <v>5.333333333333333</v>
      </c>
    </row>
    <row r="24" ht="12.75">
      <c r="AE24" s="16"/>
    </row>
    <row r="25" spans="1:31" ht="12.75">
      <c r="A25" t="s">
        <v>22</v>
      </c>
      <c r="AE25" s="16"/>
    </row>
    <row r="26" spans="2:32" ht="12.75">
      <c r="B26" t="s">
        <v>44</v>
      </c>
      <c r="H26" s="1">
        <f aca="true" t="shared" si="4" ref="H26:R26">SUM(H3,H4,H5)</f>
        <v>126</v>
      </c>
      <c r="I26" s="1">
        <f t="shared" si="4"/>
        <v>3</v>
      </c>
      <c r="J26" s="1">
        <f t="shared" si="4"/>
        <v>2</v>
      </c>
      <c r="K26" s="1">
        <f t="shared" si="4"/>
        <v>0</v>
      </c>
      <c r="L26" s="1">
        <f t="shared" si="4"/>
        <v>3</v>
      </c>
      <c r="M26" s="1">
        <f t="shared" si="4"/>
        <v>110</v>
      </c>
      <c r="N26" s="1">
        <f t="shared" si="4"/>
        <v>13</v>
      </c>
      <c r="O26" s="1">
        <f t="shared" si="4"/>
        <v>0</v>
      </c>
      <c r="P26" s="1">
        <f t="shared" si="4"/>
        <v>0</v>
      </c>
      <c r="Q26" s="1">
        <f t="shared" si="4"/>
        <v>0</v>
      </c>
      <c r="R26" s="1">
        <f t="shared" si="4"/>
        <v>0</v>
      </c>
      <c r="S26" s="1">
        <f>SUM(S3,S4,S5)</f>
        <v>244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10</v>
      </c>
      <c r="AE26" s="16">
        <f aca="true" t="shared" si="5" ref="AE26:AE32">S26/AD26</f>
        <v>24.4</v>
      </c>
      <c r="AF26" s="19">
        <f>SUM(AF3:AF5)/3</f>
        <v>9.004761904761905</v>
      </c>
    </row>
    <row r="27" spans="2:32" ht="12.75">
      <c r="B27" t="s">
        <v>45</v>
      </c>
      <c r="H27" s="1">
        <f aca="true" t="shared" si="6" ref="H27:R27">SUM(H7,H8,H6)</f>
        <v>114</v>
      </c>
      <c r="I27" s="1">
        <f t="shared" si="6"/>
        <v>2</v>
      </c>
      <c r="J27" s="1">
        <f t="shared" si="6"/>
        <v>19</v>
      </c>
      <c r="K27" s="1">
        <f t="shared" si="6"/>
        <v>0</v>
      </c>
      <c r="L27" s="1">
        <f t="shared" si="6"/>
        <v>0</v>
      </c>
      <c r="M27" s="1">
        <f t="shared" si="6"/>
        <v>27</v>
      </c>
      <c r="N27" s="1">
        <f t="shared" si="6"/>
        <v>0</v>
      </c>
      <c r="O27" s="1">
        <f t="shared" si="6"/>
        <v>0</v>
      </c>
      <c r="P27" s="1">
        <f t="shared" si="6"/>
        <v>0</v>
      </c>
      <c r="Q27" s="1">
        <f t="shared" si="6"/>
        <v>0</v>
      </c>
      <c r="R27" s="1">
        <f t="shared" si="6"/>
        <v>0</v>
      </c>
      <c r="S27" s="1">
        <f>SUM(S7,S8,S6)</f>
        <v>162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12</v>
      </c>
      <c r="AE27" s="16">
        <f t="shared" si="5"/>
        <v>13.5</v>
      </c>
      <c r="AF27" s="19">
        <f>SUM(AF6:AF8)/3</f>
        <v>5.873015873015873</v>
      </c>
    </row>
    <row r="28" spans="2:32" ht="12.75">
      <c r="B28" t="s">
        <v>46</v>
      </c>
      <c r="H28" s="1">
        <f aca="true" t="shared" si="7" ref="H28:R28">SUM(H10,H9,H11)</f>
        <v>39</v>
      </c>
      <c r="I28" s="1">
        <f t="shared" si="7"/>
        <v>3</v>
      </c>
      <c r="J28" s="1">
        <f t="shared" si="7"/>
        <v>13</v>
      </c>
      <c r="K28" s="1">
        <f t="shared" si="7"/>
        <v>0</v>
      </c>
      <c r="L28" s="1">
        <f t="shared" si="7"/>
        <v>3</v>
      </c>
      <c r="M28" s="1">
        <f t="shared" si="7"/>
        <v>11</v>
      </c>
      <c r="N28" s="1">
        <f t="shared" si="7"/>
        <v>0</v>
      </c>
      <c r="O28" s="1">
        <f t="shared" si="7"/>
        <v>1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>SUM(S10,S9,S11)</f>
        <v>70</v>
      </c>
      <c r="T28" s="14"/>
      <c r="U28" s="15"/>
      <c r="V28" s="15"/>
      <c r="W28" s="15"/>
      <c r="X28" s="15"/>
      <c r="Y28" s="15"/>
      <c r="Z28" s="15"/>
      <c r="AA28" s="15"/>
      <c r="AB28" s="15"/>
      <c r="AC28" s="15"/>
      <c r="AD28" s="15">
        <v>10</v>
      </c>
      <c r="AE28" s="16">
        <f t="shared" si="5"/>
        <v>7</v>
      </c>
      <c r="AF28" s="19">
        <f>SUM(AF9:AF11)/3</f>
        <v>3.1666666666666665</v>
      </c>
    </row>
    <row r="29" spans="2:32" ht="12.75">
      <c r="B29" t="s">
        <v>47</v>
      </c>
      <c r="H29" s="1">
        <f aca="true" t="shared" si="8" ref="H29:R29">SUM(H12,H13,H14)</f>
        <v>61</v>
      </c>
      <c r="I29" s="1">
        <f t="shared" si="8"/>
        <v>2</v>
      </c>
      <c r="J29" s="1">
        <f t="shared" si="8"/>
        <v>7</v>
      </c>
      <c r="K29" s="1">
        <f t="shared" si="8"/>
        <v>0</v>
      </c>
      <c r="L29" s="1">
        <f t="shared" si="8"/>
        <v>2</v>
      </c>
      <c r="M29" s="1">
        <f t="shared" si="8"/>
        <v>6</v>
      </c>
      <c r="N29" s="1">
        <f t="shared" si="8"/>
        <v>0</v>
      </c>
      <c r="O29" s="1">
        <f t="shared" si="8"/>
        <v>0</v>
      </c>
      <c r="P29" s="1">
        <f t="shared" si="8"/>
        <v>0</v>
      </c>
      <c r="Q29" s="1">
        <f t="shared" si="8"/>
        <v>0</v>
      </c>
      <c r="R29" s="1">
        <f t="shared" si="8"/>
        <v>0</v>
      </c>
      <c r="S29" s="1">
        <f>SUM(S12,S13,S14)</f>
        <v>78</v>
      </c>
      <c r="T29" s="14"/>
      <c r="U29" s="15"/>
      <c r="V29" s="15"/>
      <c r="W29" s="15"/>
      <c r="X29" s="15"/>
      <c r="Y29" s="15"/>
      <c r="Z29" s="15"/>
      <c r="AA29" s="15"/>
      <c r="AB29" s="15"/>
      <c r="AC29" s="15"/>
      <c r="AD29" s="15">
        <v>10</v>
      </c>
      <c r="AE29" s="16">
        <f t="shared" si="5"/>
        <v>7.8</v>
      </c>
      <c r="AF29" s="19">
        <f>SUM(AF12:AF14)/3</f>
        <v>3.3373015873015874</v>
      </c>
    </row>
    <row r="30" spans="2:32" ht="12.75">
      <c r="B30" t="s">
        <v>49</v>
      </c>
      <c r="H30" s="1">
        <f aca="true" t="shared" si="9" ref="H30:R30">SUM(H14,H16,H17)</f>
        <v>25</v>
      </c>
      <c r="I30" s="1">
        <f t="shared" si="9"/>
        <v>6</v>
      </c>
      <c r="J30" s="1">
        <f t="shared" si="9"/>
        <v>5</v>
      </c>
      <c r="K30" s="1">
        <f t="shared" si="9"/>
        <v>0</v>
      </c>
      <c r="L30" s="1">
        <f t="shared" si="9"/>
        <v>0</v>
      </c>
      <c r="M30" s="1">
        <f t="shared" si="9"/>
        <v>58</v>
      </c>
      <c r="N30" s="1">
        <f t="shared" si="9"/>
        <v>0</v>
      </c>
      <c r="O30" s="1">
        <f t="shared" si="9"/>
        <v>0</v>
      </c>
      <c r="P30" s="1">
        <f t="shared" si="9"/>
        <v>1</v>
      </c>
      <c r="Q30" s="1">
        <f t="shared" si="9"/>
        <v>0</v>
      </c>
      <c r="R30" s="1">
        <f t="shared" si="9"/>
        <v>0</v>
      </c>
      <c r="S30" s="1">
        <f>SUM(S14,S16,S17)</f>
        <v>95</v>
      </c>
      <c r="T30" s="14"/>
      <c r="U30" s="15"/>
      <c r="V30" s="15"/>
      <c r="W30" s="15"/>
      <c r="X30" s="15"/>
      <c r="Y30" s="15"/>
      <c r="Z30" s="15"/>
      <c r="AA30" s="15"/>
      <c r="AB30" s="15"/>
      <c r="AC30" s="15"/>
      <c r="AD30" s="15">
        <v>6</v>
      </c>
      <c r="AE30" s="16">
        <f t="shared" si="5"/>
        <v>15.833333333333334</v>
      </c>
      <c r="AF30" s="19">
        <f>SUM(AF15:AF17)/3</f>
        <v>1.6666666666666667</v>
      </c>
    </row>
    <row r="31" spans="2:32" ht="12.75">
      <c r="B31" t="s">
        <v>48</v>
      </c>
      <c r="H31" s="1">
        <f aca="true" t="shared" si="10" ref="H31:R31">SUM(H18,H19,H20)</f>
        <v>11</v>
      </c>
      <c r="I31" s="1">
        <f t="shared" si="10"/>
        <v>17</v>
      </c>
      <c r="J31" s="1">
        <f t="shared" si="10"/>
        <v>1</v>
      </c>
      <c r="K31" s="1">
        <f t="shared" si="10"/>
        <v>0</v>
      </c>
      <c r="L31" s="1">
        <f t="shared" si="10"/>
        <v>2</v>
      </c>
      <c r="M31" s="1">
        <f t="shared" si="10"/>
        <v>64</v>
      </c>
      <c r="N31" s="1">
        <f t="shared" si="10"/>
        <v>13</v>
      </c>
      <c r="O31" s="1">
        <f t="shared" si="10"/>
        <v>1</v>
      </c>
      <c r="P31" s="1">
        <f t="shared" si="10"/>
        <v>14</v>
      </c>
      <c r="Q31" s="1">
        <f t="shared" si="10"/>
        <v>1</v>
      </c>
      <c r="R31" s="1">
        <f t="shared" si="10"/>
        <v>0</v>
      </c>
      <c r="S31" s="1">
        <f>SUM(S18,S19,S20)</f>
        <v>111</v>
      </c>
      <c r="T31" s="14"/>
      <c r="U31" s="15"/>
      <c r="V31" s="15"/>
      <c r="W31" s="15"/>
      <c r="X31" s="15"/>
      <c r="Y31" s="15"/>
      <c r="Z31" s="15"/>
      <c r="AA31" s="15"/>
      <c r="AB31" s="15"/>
      <c r="AC31" s="15"/>
      <c r="AD31" s="15">
        <v>10</v>
      </c>
      <c r="AE31" s="16">
        <f t="shared" si="5"/>
        <v>11.1</v>
      </c>
      <c r="AF31" s="19">
        <f>SUM(AF18:AF20)/3</f>
        <v>3.3333333333333335</v>
      </c>
    </row>
    <row r="32" spans="2:32" ht="12.75">
      <c r="B32" t="s">
        <v>50</v>
      </c>
      <c r="H32" s="1">
        <f aca="true" t="shared" si="11" ref="H32:R32">SUM(H21,H22,H23)</f>
        <v>32</v>
      </c>
      <c r="I32" s="1">
        <f t="shared" si="11"/>
        <v>63</v>
      </c>
      <c r="J32" s="1">
        <f t="shared" si="11"/>
        <v>5</v>
      </c>
      <c r="K32" s="1">
        <f t="shared" si="11"/>
        <v>0</v>
      </c>
      <c r="L32" s="1">
        <f t="shared" si="11"/>
        <v>3</v>
      </c>
      <c r="M32" s="1">
        <f t="shared" si="11"/>
        <v>31</v>
      </c>
      <c r="N32" s="1">
        <f t="shared" si="11"/>
        <v>1</v>
      </c>
      <c r="O32" s="1">
        <f t="shared" si="11"/>
        <v>0</v>
      </c>
      <c r="P32" s="1">
        <f t="shared" si="11"/>
        <v>10</v>
      </c>
      <c r="Q32" s="1">
        <f t="shared" si="11"/>
        <v>2</v>
      </c>
      <c r="R32" s="1">
        <f t="shared" si="11"/>
        <v>0</v>
      </c>
      <c r="S32" s="1">
        <f>SUM(S21,S22,S23)</f>
        <v>146</v>
      </c>
      <c r="T32" s="14"/>
      <c r="U32" s="15"/>
      <c r="V32" s="15"/>
      <c r="W32" s="15"/>
      <c r="X32" s="15"/>
      <c r="Y32" s="15"/>
      <c r="Z32" s="15"/>
      <c r="AA32" s="15"/>
      <c r="AB32" s="15"/>
      <c r="AC32" s="15"/>
      <c r="AD32" s="15">
        <v>15</v>
      </c>
      <c r="AE32" s="16">
        <f t="shared" si="5"/>
        <v>9.733333333333333</v>
      </c>
      <c r="AF32" s="19">
        <f>SUM(AF21:AF23)/3</f>
        <v>5.9259259259259265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Sarah Yarnell</cp:lastModifiedBy>
  <dcterms:created xsi:type="dcterms:W3CDTF">2003-06-27T22:58:13Z</dcterms:created>
  <dcterms:modified xsi:type="dcterms:W3CDTF">2003-08-13T18:21:13Z</dcterms:modified>
  <cp:category/>
  <cp:version/>
  <cp:contentType/>
  <cp:contentStatus/>
</cp:coreProperties>
</file>